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0" windowWidth="18240" windowHeight="10230"/>
  </bookViews>
  <sheets>
    <sheet name="МТБ" sheetId="4" r:id="rId1"/>
  </sheets>
  <definedNames>
    <definedName name="_xlnm.Print_Area" localSheetId="0">МТБ!$A$1:$L$64</definedName>
  </definedNames>
  <calcPr calcId="145621"/>
</workbook>
</file>

<file path=xl/calcChain.xml><?xml version="1.0" encoding="utf-8"?>
<calcChain xmlns="http://schemas.openxmlformats.org/spreadsheetml/2006/main">
  <c r="I64" i="4" l="1"/>
  <c r="H64" i="4"/>
  <c r="G64" i="4"/>
  <c r="F64" i="4"/>
  <c r="F63" i="4"/>
  <c r="G58" i="4" l="1"/>
  <c r="G17" i="4" l="1"/>
  <c r="H17" i="4"/>
  <c r="F17" i="4"/>
  <c r="G57" i="4"/>
  <c r="I16" i="4" l="1"/>
  <c r="I17" i="4" s="1"/>
  <c r="G51" i="4" l="1"/>
  <c r="F50" i="4"/>
  <c r="F51" i="4" l="1"/>
  <c r="F12" i="4" l="1"/>
  <c r="H62" i="4" l="1"/>
  <c r="I62" i="4"/>
  <c r="G62" i="4"/>
  <c r="F62" i="4"/>
  <c r="H58" i="4"/>
  <c r="I58" i="4"/>
  <c r="F58" i="4"/>
  <c r="H57" i="4"/>
  <c r="I57" i="4"/>
  <c r="F57" i="4"/>
  <c r="H51" i="4"/>
  <c r="I51" i="4"/>
  <c r="G50" i="4"/>
  <c r="H50" i="4"/>
  <c r="I50" i="4"/>
  <c r="I22" i="4"/>
  <c r="H22" i="4"/>
  <c r="F22" i="4"/>
  <c r="G23" i="4"/>
  <c r="H23" i="4"/>
  <c r="I23" i="4"/>
  <c r="F23" i="4"/>
  <c r="G13" i="4"/>
  <c r="H13" i="4"/>
  <c r="I13" i="4"/>
  <c r="F13" i="4"/>
  <c r="G12" i="4"/>
  <c r="G63" i="4" s="1"/>
  <c r="H12" i="4"/>
  <c r="H63" i="4" s="1"/>
  <c r="I12" i="4"/>
  <c r="I63" i="4" l="1"/>
  <c r="K63" i="4"/>
</calcChain>
</file>

<file path=xl/sharedStrings.xml><?xml version="1.0" encoding="utf-8"?>
<sst xmlns="http://schemas.openxmlformats.org/spreadsheetml/2006/main" count="102" uniqueCount="80">
  <si>
    <t>Наименование учреждения</t>
  </si>
  <si>
    <t>Дата внесения изменений в план ПФХД</t>
  </si>
  <si>
    <t>Дата внесения изменений в план-график</t>
  </si>
  <si>
    <t>ЛОГБУ "Киришский КЦСОН"</t>
  </si>
  <si>
    <t>Дата публикации извещения по заявке</t>
  </si>
  <si>
    <t>Уточненная сумма экономии в руб.</t>
  </si>
  <si>
    <t>Сумма возможного увеличения государственного контракта в руб.</t>
  </si>
  <si>
    <t>ЛОГАУ "Кировский КЦСОН"</t>
  </si>
  <si>
    <t>ЛОГБУ "Волосовский ПНИ"</t>
  </si>
  <si>
    <t>Осуществление работ по  проведению капитального ремонта объектов недвижимости, находящихся в оперативном управлении учреждения</t>
  </si>
  <si>
    <t>Капитальный ремонт здания в пос. Молодцово</t>
  </si>
  <si>
    <t>Текущий ремонт помещений 2 этажа</t>
  </si>
  <si>
    <t>Сумма субсидии в руб. на 2023 год</t>
  </si>
  <si>
    <t>Сумма субсидии в руб. на 2024 год</t>
  </si>
  <si>
    <t>ЛОГАУ  "Лужский КЦСОН"</t>
  </si>
  <si>
    <t>Капитальный ремонт здания по адресу: г.Луга, ул. Красной Артиллерии, д.5а</t>
  </si>
  <si>
    <t>Выполнение строительного контроля за капитальным ремонтом объектов недвижимости, находящихся в оперативном управлении учреждения</t>
  </si>
  <si>
    <t>Сумма субсидии в руб. на 2025 год</t>
  </si>
  <si>
    <t xml:space="preserve">вид работ </t>
  </si>
  <si>
    <t>ЛОГБУ "Всеволожский ДИ"</t>
  </si>
  <si>
    <t>Текущий ремонт кровли</t>
  </si>
  <si>
    <t>Сумма субсидии в руб. на 2026 год</t>
  </si>
  <si>
    <t xml:space="preserve">ЛОГБУ "Кингисеппский ПНИ" </t>
  </si>
  <si>
    <t xml:space="preserve">ЛОГБУ "Сланцевский СРЦН "Мечта" </t>
  </si>
  <si>
    <t>ЛОГБУ    "Лужский ПНИ"</t>
  </si>
  <si>
    <t>Капитальный ремонт здания банно-прачечного комплекса, находящегося в оперативном управлении ЛОГБУ «Кингисеппский ПНИ» и расположенного по адресу: Ленинградская область, Кингисеппский район, пос. Неппово, д.65 лит. П,П1</t>
  </si>
  <si>
    <t>Капитальный ремонт здания по адресу: Ленинградская область, г. Сланцы, ул. Грибоедова, д.19а</t>
  </si>
  <si>
    <t>Капитальный ремонт главного корпуса</t>
  </si>
  <si>
    <t>Благоустройство земельных участков, находящихся в пользовании учреждения (за исключением расходов, связанных с реконструкцией, капитальным строительством).</t>
  </si>
  <si>
    <t>ГБУ ЛО "Выборгский РЦ"</t>
  </si>
  <si>
    <t>ГБУ ЛО «Толмачевский РЦ»</t>
  </si>
  <si>
    <t>Капитальный ремонт спортивной площадки</t>
  </si>
  <si>
    <t>Проведение работ по текущему ремонту объектов недвижимости, используемых учреждением для обеспечения целей деятельности.</t>
  </si>
  <si>
    <t>ЛОГБУ "Выборгский КЦСОН"</t>
  </si>
  <si>
    <t>ЛОГБУ "Сланцевский ДИВВиТ"</t>
  </si>
  <si>
    <t>№ п/п</t>
  </si>
  <si>
    <t>Текущий ремонт помещений 3 этажа</t>
  </si>
  <si>
    <t>Ремонт приемно-карантинного отделения</t>
  </si>
  <si>
    <t>Текущий ремонт банно-прачечного отделения</t>
  </si>
  <si>
    <t>Выполнение текущего ремонта помещений для воспитанников</t>
  </si>
  <si>
    <t>Выполнение текущего ремонта лестниц</t>
  </si>
  <si>
    <t>Выполнение текущего ремонта коридора</t>
  </si>
  <si>
    <t>Текущий ремонт (фасад)</t>
  </si>
  <si>
    <t>Текущий ремонт (ремонт спален и холла в квартире № 1)</t>
  </si>
  <si>
    <t>Текущий ремонт (помещений пищеблока)</t>
  </si>
  <si>
    <t>Текущий ремонт (цоколь)</t>
  </si>
  <si>
    <t>ГБУ ЛО "Ивангородский РЦ"</t>
  </si>
  <si>
    <t>Текущий ремонт помещений  (лестничная клетка № 2,3)</t>
  </si>
  <si>
    <t>Текущий ремонт помещений  (квартира № 4,группа "Колобок", прачечная)</t>
  </si>
  <si>
    <t>Текущий ремонт помещений  (веранда у крыльца № 8, веранда у гаража)</t>
  </si>
  <si>
    <t>ГБУЛО "Кингисеппский РЦ"</t>
  </si>
  <si>
    <t>Ремонт крылец № 3, 5, 8</t>
  </si>
  <si>
    <t>Текущий ремонт крыльца с устройством навеса и пандуса</t>
  </si>
  <si>
    <t>Текущий ремонт (квартира №2)</t>
  </si>
  <si>
    <t>Текущий ремонт (квартира №3)</t>
  </si>
  <si>
    <t>ГБУ ЛО "Тихвинский РЦ"</t>
  </si>
  <si>
    <t>Текущий ремонт (межпанельные швы)</t>
  </si>
  <si>
    <t>Текущий ремонт (помещение мед.блока)</t>
  </si>
  <si>
    <t>Текущий ремонт (квартира №4)</t>
  </si>
  <si>
    <t>ГБУ ЛО "Толмачевский РЦ"</t>
  </si>
  <si>
    <t>ГБУ ЛО "Сиверский РЦ"</t>
  </si>
  <si>
    <t>Текущий ремонт (квартира №1)</t>
  </si>
  <si>
    <t>Текущий ремонт (квартира №5)</t>
  </si>
  <si>
    <t>Выполнение капитального ремонта объектов внутренней инженерной инфраструктуры: инженерных систем, обеспечивающих снабжение объектов недвижимости, находящихся в оперативном управлении учреждения, отоплением, вентиляцией, кондиционированием, водоснабжением, водоотведением, газоснабжением, электроснабжением (с применением энергосберегающих технологий), связью (автоматическая пожарная сигнализация, система контроля управления доступом, система охранной сигнализации, система оповещения и эвакуации, система видеонаблюдения).</t>
  </si>
  <si>
    <t xml:space="preserve">ЛОГБУ "Кингисеппский СРЦ" </t>
  </si>
  <si>
    <t>ГБУЛО «Никольский РЦ»</t>
  </si>
  <si>
    <t>Устройство системы видеонаблюдения</t>
  </si>
  <si>
    <t>Капитальный ремонт АПС</t>
  </si>
  <si>
    <t>Выполнение текущего ремонта объектов внутренней инженерной инфраструктуры: инженерных систем, обеспечивающих снабжение объектов недвижимости, находящихся в оперативном управлении учреждения, отоплением, вентиляцией, кондиционированием, водоснабжением, водоотведением, газоснабжением, электроснабжением (с применением энергосберегающих технологий), связью (автоматическая пожарная сигнализация, система контроля управления доступом, система охранной сигнализации, система оповещения и эвакуации, система видеонаблюдения), в том числе вертикального транспорта (подъемных устройств, лифтов, специальных подъемных механизмов) для доступа маломобильных групп населения.</t>
  </si>
  <si>
    <t>ГБУ ЛО "Свирьстройский РЦ"</t>
  </si>
  <si>
    <t xml:space="preserve">Текущий ремонт внутренних сетей холодного и горячего водоснабжения </t>
  </si>
  <si>
    <t>Итого по ресурсным центрам</t>
  </si>
  <si>
    <t>ОБЩИЙ ИТОГ (по ресурсным центрам):</t>
  </si>
  <si>
    <t>Выполнение строительного контроля за капитальным ремонтом объектов недвижимости, находящихся в оперативном управлении учреждения.</t>
  </si>
  <si>
    <t>Строительный контроль за осуществлением мероприятий по капитальному ремонту  здания в пос. Молодцово</t>
  </si>
  <si>
    <t>Строительный контроль за осуществлением мероприятий по капитальному ремонту  здания  г.Луга, ул. Красной Артиллерии, д.5а</t>
  </si>
  <si>
    <t>Информация
по МТБ государственных учреждений, подведомственных комитету по социальной защите населения Ленинградской области</t>
  </si>
  <si>
    <t>Итого по  учреждениям соц. обслуживания</t>
  </si>
  <si>
    <t>ОБЩИЙ ИТОГ (по  учреждениям соц. обслуживания):</t>
  </si>
  <si>
    <t>Ремонт помещений для размещения реабилитационного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</si>
</sst>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 applyFill="0" applyProtection="0"/>
    <xf numFmtId="0" fontId="2" fillId="0" borderId="0" applyFill="0" applyProtection="0"/>
    <xf numFmtId="0" fontId="7" fillId="0" borderId="0"/>
    <xf numFmtId="0" fontId="8" fillId="0" borderId="0"/>
    <xf numFmtId="0" fontId="1" fillId="0" borderId="0"/>
  </cellStyleXfs>
  <cellXfs count="8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Protection="1"/>
    <xf numFmtId="0" fontId="9" fillId="0" borderId="1" xfId="0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Protection="1"/>
    <xf numFmtId="4" fontId="12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>
      <alignment vertical="center" wrapText="1"/>
    </xf>
    <xf numFmtId="0" fontId="4" fillId="4" borderId="6" xfId="0" applyFont="1" applyFill="1" applyBorder="1" applyProtection="1"/>
    <xf numFmtId="4" fontId="6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Protection="1"/>
    <xf numFmtId="0" fontId="11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</cellXfs>
  <cellStyles count="5">
    <cellStyle name="HyperLink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="40" zoomScaleNormal="60" zoomScaleSheetLayoutView="40" workbookViewId="0">
      <selection activeCell="L35" sqref="L35"/>
    </sheetView>
  </sheetViews>
  <sheetFormatPr defaultRowHeight="15" x14ac:dyDescent="0.25"/>
  <cols>
    <col min="1" max="1" width="11.28515625" style="30" customWidth="1"/>
    <col min="2" max="2" width="35.5703125" style="1" customWidth="1"/>
    <col min="3" max="5" width="29.42578125" hidden="1" customWidth="1"/>
    <col min="6" max="6" width="29.42578125" style="5" customWidth="1"/>
    <col min="7" max="7" width="27.140625" style="2" customWidth="1"/>
    <col min="8" max="8" width="26.5703125" style="2" customWidth="1"/>
    <col min="9" max="9" width="25.85546875" style="2" customWidth="1"/>
    <col min="10" max="11" width="38.5703125" style="4" hidden="1" customWidth="1"/>
    <col min="12" max="12" width="117.85546875" style="4" customWidth="1"/>
    <col min="13" max="13" width="38.7109375" style="3" customWidth="1"/>
    <col min="14" max="14" width="11.5703125" bestFit="1" customWidth="1"/>
    <col min="15" max="15" width="13.28515625" bestFit="1" customWidth="1"/>
  </cols>
  <sheetData>
    <row r="1" spans="1:12" ht="87.75" customHeight="1" x14ac:dyDescent="0.2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19.25" customHeight="1" x14ac:dyDescent="0.25">
      <c r="A2" s="28" t="s">
        <v>35</v>
      </c>
      <c r="B2" s="6" t="s">
        <v>0</v>
      </c>
      <c r="C2" s="6" t="s">
        <v>1</v>
      </c>
      <c r="D2" s="6" t="s">
        <v>2</v>
      </c>
      <c r="E2" s="6" t="s">
        <v>4</v>
      </c>
      <c r="F2" s="10" t="s">
        <v>12</v>
      </c>
      <c r="G2" s="10" t="s">
        <v>13</v>
      </c>
      <c r="H2" s="10" t="s">
        <v>17</v>
      </c>
      <c r="I2" s="10" t="s">
        <v>21</v>
      </c>
      <c r="J2" s="10" t="s">
        <v>6</v>
      </c>
      <c r="K2" s="10" t="s">
        <v>5</v>
      </c>
      <c r="L2" s="10" t="s">
        <v>18</v>
      </c>
    </row>
    <row r="3" spans="1:12" ht="63.75" customHeight="1" x14ac:dyDescent="0.25">
      <c r="A3" s="79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6.75" customHeight="1" x14ac:dyDescent="0.25">
      <c r="A4" s="29">
        <v>1</v>
      </c>
      <c r="B4" s="6" t="s">
        <v>7</v>
      </c>
      <c r="C4" s="11">
        <v>44469</v>
      </c>
      <c r="D4" s="11">
        <v>44474</v>
      </c>
      <c r="E4" s="11"/>
      <c r="F4" s="12">
        <v>72012000</v>
      </c>
      <c r="G4" s="12">
        <v>60258832.759999998</v>
      </c>
      <c r="H4" s="12">
        <v>0</v>
      </c>
      <c r="I4" s="12">
        <v>0</v>
      </c>
      <c r="J4" s="10"/>
      <c r="K4" s="10"/>
      <c r="L4" s="10" t="s">
        <v>10</v>
      </c>
    </row>
    <row r="5" spans="1:12" ht="72" customHeight="1" x14ac:dyDescent="0.25">
      <c r="A5" s="29">
        <v>2</v>
      </c>
      <c r="B5" s="6" t="s">
        <v>14</v>
      </c>
      <c r="C5" s="11"/>
      <c r="D5" s="11"/>
      <c r="E5" s="11"/>
      <c r="F5" s="12">
        <v>49428589.850000001</v>
      </c>
      <c r="G5" s="12">
        <v>110000000</v>
      </c>
      <c r="H5" s="12">
        <v>58467830.149999999</v>
      </c>
      <c r="I5" s="12">
        <v>0</v>
      </c>
      <c r="J5" s="10"/>
      <c r="K5" s="10"/>
      <c r="L5" s="10" t="s">
        <v>15</v>
      </c>
    </row>
    <row r="6" spans="1:12" ht="49.5" hidden="1" customHeight="1" x14ac:dyDescent="0.25">
      <c r="A6" s="29"/>
      <c r="B6" s="79" t="s">
        <v>16</v>
      </c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49.5" hidden="1" customHeight="1" x14ac:dyDescent="0.25">
      <c r="A7" s="29"/>
      <c r="B7" s="9" t="s">
        <v>7</v>
      </c>
      <c r="C7" s="11"/>
      <c r="D7" s="11"/>
      <c r="E7" s="11"/>
      <c r="F7" s="12">
        <v>0</v>
      </c>
      <c r="G7" s="12">
        <v>0</v>
      </c>
      <c r="H7" s="12"/>
      <c r="I7" s="12"/>
      <c r="J7" s="10"/>
      <c r="K7" s="10"/>
      <c r="L7" s="10"/>
    </row>
    <row r="8" spans="1:12" ht="88.5" customHeight="1" x14ac:dyDescent="0.25">
      <c r="A8" s="29">
        <v>3</v>
      </c>
      <c r="B8" s="6" t="s">
        <v>23</v>
      </c>
      <c r="C8" s="11"/>
      <c r="D8" s="11"/>
      <c r="E8" s="11"/>
      <c r="F8" s="12">
        <v>0</v>
      </c>
      <c r="G8" s="7">
        <v>85000000</v>
      </c>
      <c r="H8" s="7">
        <v>149802675</v>
      </c>
      <c r="I8" s="7">
        <v>149802675</v>
      </c>
      <c r="J8" s="10"/>
      <c r="K8" s="10"/>
      <c r="L8" s="10" t="s">
        <v>26</v>
      </c>
    </row>
    <row r="9" spans="1:12" ht="115.5" customHeight="1" x14ac:dyDescent="0.25">
      <c r="A9" s="29">
        <v>4</v>
      </c>
      <c r="B9" s="6" t="s">
        <v>22</v>
      </c>
      <c r="C9" s="11"/>
      <c r="D9" s="11"/>
      <c r="E9" s="11"/>
      <c r="F9" s="12">
        <v>0</v>
      </c>
      <c r="G9" s="7">
        <v>78953638.870000005</v>
      </c>
      <c r="H9" s="7">
        <v>0</v>
      </c>
      <c r="I9" s="7">
        <v>0</v>
      </c>
      <c r="J9" s="10"/>
      <c r="K9" s="10"/>
      <c r="L9" s="10" t="s">
        <v>25</v>
      </c>
    </row>
    <row r="10" spans="1:12" ht="49.5" hidden="1" customHeight="1" x14ac:dyDescent="0.25">
      <c r="A10" s="29"/>
      <c r="B10" s="19" t="s">
        <v>24</v>
      </c>
      <c r="C10" s="11"/>
      <c r="D10" s="11"/>
      <c r="E10" s="11"/>
      <c r="F10" s="12">
        <v>0</v>
      </c>
      <c r="G10" s="7">
        <v>85000000</v>
      </c>
      <c r="H10" s="7">
        <v>95950860</v>
      </c>
      <c r="I10" s="12">
        <v>0</v>
      </c>
      <c r="J10" s="10"/>
      <c r="K10" s="10"/>
      <c r="L10" s="23" t="s">
        <v>27</v>
      </c>
    </row>
    <row r="11" spans="1:12" ht="49.5" customHeight="1" x14ac:dyDescent="0.25">
      <c r="A11" s="29">
        <v>5</v>
      </c>
      <c r="B11" s="19" t="s">
        <v>24</v>
      </c>
      <c r="C11" s="11"/>
      <c r="D11" s="11"/>
      <c r="E11" s="11"/>
      <c r="F11" s="12">
        <v>0</v>
      </c>
      <c r="G11" s="7">
        <v>85000000</v>
      </c>
      <c r="H11" s="7">
        <v>95950860</v>
      </c>
      <c r="I11" s="12">
        <v>0</v>
      </c>
      <c r="J11" s="10"/>
      <c r="K11" s="10"/>
      <c r="L11" s="23" t="s">
        <v>27</v>
      </c>
    </row>
    <row r="12" spans="1:12" ht="49.5" customHeight="1" x14ac:dyDescent="0.25">
      <c r="A12" s="75" t="s">
        <v>77</v>
      </c>
      <c r="B12" s="76"/>
      <c r="C12" s="48"/>
      <c r="D12" s="48"/>
      <c r="E12" s="48"/>
      <c r="F12" s="21">
        <f>F4+F5+F8+F9+F11</f>
        <v>121440589.84999999</v>
      </c>
      <c r="G12" s="21">
        <f>G4+G5+G9+G8+G11</f>
        <v>419212471.63</v>
      </c>
      <c r="H12" s="21">
        <f t="shared" ref="H12:I12" si="0">H4+H5+H8+H9+H11</f>
        <v>304221365.14999998</v>
      </c>
      <c r="I12" s="21">
        <f t="shared" si="0"/>
        <v>149802675</v>
      </c>
      <c r="J12" s="48"/>
      <c r="K12" s="48"/>
      <c r="L12" s="48"/>
    </row>
    <row r="13" spans="1:12" ht="49.5" customHeight="1" x14ac:dyDescent="0.25">
      <c r="A13" s="75" t="s">
        <v>71</v>
      </c>
      <c r="B13" s="76"/>
      <c r="C13" s="48"/>
      <c r="D13" s="48"/>
      <c r="E13" s="48"/>
      <c r="F13" s="21">
        <f>0</f>
        <v>0</v>
      </c>
      <c r="G13" s="21">
        <f>0</f>
        <v>0</v>
      </c>
      <c r="H13" s="21">
        <f>0</f>
        <v>0</v>
      </c>
      <c r="I13" s="21">
        <f>0</f>
        <v>0</v>
      </c>
      <c r="J13" s="48"/>
      <c r="K13" s="48"/>
      <c r="L13" s="48"/>
    </row>
    <row r="14" spans="1:12" ht="49.5" customHeight="1" x14ac:dyDescent="0.25">
      <c r="A14" s="79" t="s">
        <v>73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49.5" customHeight="1" x14ac:dyDescent="0.25">
      <c r="A15" s="29">
        <v>1</v>
      </c>
      <c r="B15" s="6" t="s">
        <v>7</v>
      </c>
      <c r="C15" s="56"/>
      <c r="D15" s="56"/>
      <c r="E15" s="56"/>
      <c r="F15" s="12">
        <v>504400</v>
      </c>
      <c r="G15" s="7">
        <v>465600</v>
      </c>
      <c r="H15" s="7">
        <v>0</v>
      </c>
      <c r="I15" s="7">
        <v>0</v>
      </c>
      <c r="J15" s="56"/>
      <c r="K15" s="56"/>
      <c r="L15" s="29" t="s">
        <v>74</v>
      </c>
    </row>
    <row r="16" spans="1:12" ht="49.5" customHeight="1" x14ac:dyDescent="0.25">
      <c r="A16" s="29">
        <v>2</v>
      </c>
      <c r="B16" s="6" t="s">
        <v>14</v>
      </c>
      <c r="C16" s="56"/>
      <c r="D16" s="56"/>
      <c r="E16" s="56"/>
      <c r="F16" s="57">
        <v>22000</v>
      </c>
      <c r="G16" s="58">
        <v>51670</v>
      </c>
      <c r="H16" s="58">
        <v>26330</v>
      </c>
      <c r="I16" s="57">
        <f>0</f>
        <v>0</v>
      </c>
      <c r="J16" s="56"/>
      <c r="K16" s="56"/>
      <c r="L16" s="29" t="s">
        <v>75</v>
      </c>
    </row>
    <row r="17" spans="1:12" ht="49.5" customHeight="1" x14ac:dyDescent="0.25">
      <c r="A17" s="75" t="s">
        <v>77</v>
      </c>
      <c r="B17" s="76"/>
      <c r="C17" s="48"/>
      <c r="D17" s="48"/>
      <c r="E17" s="48"/>
      <c r="F17" s="21">
        <f>F15+F16</f>
        <v>526400</v>
      </c>
      <c r="G17" s="21">
        <f t="shared" ref="G17:I17" si="1">G15+G16</f>
        <v>517270</v>
      </c>
      <c r="H17" s="21">
        <f t="shared" si="1"/>
        <v>26330</v>
      </c>
      <c r="I17" s="21">
        <f t="shared" si="1"/>
        <v>0</v>
      </c>
      <c r="J17" s="48"/>
      <c r="K17" s="48"/>
      <c r="L17" s="48"/>
    </row>
    <row r="18" spans="1:12" ht="49.5" customHeight="1" x14ac:dyDescent="0.25">
      <c r="A18" s="75" t="s">
        <v>71</v>
      </c>
      <c r="B18" s="76"/>
      <c r="C18" s="55"/>
      <c r="D18" s="55"/>
      <c r="E18" s="55"/>
      <c r="F18" s="22">
        <v>0</v>
      </c>
      <c r="G18" s="22">
        <v>0</v>
      </c>
      <c r="H18" s="22">
        <v>0</v>
      </c>
      <c r="I18" s="22">
        <v>0</v>
      </c>
      <c r="J18" s="55"/>
      <c r="K18" s="55"/>
      <c r="L18" s="55"/>
    </row>
    <row r="19" spans="1:12" ht="51" customHeight="1" x14ac:dyDescent="0.25">
      <c r="A19" s="27" t="s">
        <v>28</v>
      </c>
      <c r="B19" s="25"/>
      <c r="C19" s="25"/>
      <c r="D19" s="25"/>
      <c r="E19" s="25"/>
      <c r="F19" s="16"/>
      <c r="G19" s="25"/>
      <c r="H19" s="25"/>
      <c r="I19" s="25"/>
      <c r="J19" s="25"/>
      <c r="K19" s="25"/>
      <c r="L19" s="26"/>
    </row>
    <row r="20" spans="1:12" ht="48.75" customHeight="1" x14ac:dyDescent="0.3">
      <c r="A20" s="29">
        <v>1</v>
      </c>
      <c r="B20" s="6" t="s">
        <v>29</v>
      </c>
      <c r="C20" s="13"/>
      <c r="D20" s="13"/>
      <c r="E20" s="13"/>
      <c r="F20" s="12">
        <v>0</v>
      </c>
      <c r="G20" s="12">
        <v>17981591.960000001</v>
      </c>
      <c r="H20" s="12">
        <v>0</v>
      </c>
      <c r="I20" s="12">
        <v>0</v>
      </c>
      <c r="J20" s="15"/>
      <c r="K20" s="15"/>
      <c r="L20" s="10" t="s">
        <v>31</v>
      </c>
    </row>
    <row r="21" spans="1:12" ht="48.75" customHeight="1" x14ac:dyDescent="0.3">
      <c r="A21" s="29">
        <v>2</v>
      </c>
      <c r="B21" s="6" t="s">
        <v>30</v>
      </c>
      <c r="C21" s="13"/>
      <c r="D21" s="13"/>
      <c r="E21" s="13"/>
      <c r="F21" s="12">
        <v>0</v>
      </c>
      <c r="G21" s="12">
        <v>20278920</v>
      </c>
      <c r="H21" s="12">
        <v>0</v>
      </c>
      <c r="I21" s="12">
        <v>0</v>
      </c>
      <c r="J21" s="15"/>
      <c r="K21" s="15"/>
      <c r="L21" s="10" t="s">
        <v>31</v>
      </c>
    </row>
    <row r="22" spans="1:12" ht="48.75" customHeight="1" x14ac:dyDescent="0.3">
      <c r="A22" s="75" t="s">
        <v>77</v>
      </c>
      <c r="B22" s="76"/>
      <c r="C22" s="49"/>
      <c r="D22" s="49"/>
      <c r="E22" s="49"/>
      <c r="F22" s="21">
        <f>0</f>
        <v>0</v>
      </c>
      <c r="G22" s="21">
        <v>0</v>
      </c>
      <c r="H22" s="21">
        <f>0</f>
        <v>0</v>
      </c>
      <c r="I22" s="21">
        <f>0</f>
        <v>0</v>
      </c>
      <c r="J22" s="50"/>
      <c r="K22" s="50"/>
      <c r="L22" s="22"/>
    </row>
    <row r="23" spans="1:12" ht="48.75" customHeight="1" x14ac:dyDescent="0.25">
      <c r="A23" s="75" t="s">
        <v>71</v>
      </c>
      <c r="B23" s="76"/>
      <c r="C23" s="51"/>
      <c r="D23" s="51"/>
      <c r="E23" s="51"/>
      <c r="F23" s="22">
        <f>F20+F21</f>
        <v>0</v>
      </c>
      <c r="G23" s="22">
        <f t="shared" ref="G23:I23" si="2">G20+G21</f>
        <v>38260511.960000001</v>
      </c>
      <c r="H23" s="22">
        <f t="shared" si="2"/>
        <v>0</v>
      </c>
      <c r="I23" s="22">
        <f t="shared" si="2"/>
        <v>0</v>
      </c>
      <c r="J23" s="51"/>
      <c r="K23" s="51"/>
      <c r="L23" s="51"/>
    </row>
    <row r="24" spans="1:12" ht="48.75" customHeight="1" x14ac:dyDescent="0.25">
      <c r="A24" s="80" t="s">
        <v>32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</row>
    <row r="25" spans="1:12" ht="48.75" customHeight="1" x14ac:dyDescent="0.25">
      <c r="A25" s="29">
        <v>1</v>
      </c>
      <c r="B25" s="19" t="s">
        <v>19</v>
      </c>
      <c r="C25" s="9"/>
      <c r="D25" s="9"/>
      <c r="E25" s="9"/>
      <c r="F25" s="12">
        <v>0</v>
      </c>
      <c r="G25" s="7">
        <v>48989055.710000001</v>
      </c>
      <c r="H25" s="12">
        <v>0</v>
      </c>
      <c r="I25" s="12">
        <v>0</v>
      </c>
      <c r="J25" s="15"/>
      <c r="K25" s="15"/>
      <c r="L25" s="31" t="s">
        <v>36</v>
      </c>
    </row>
    <row r="26" spans="1:12" ht="63.75" customHeight="1" x14ac:dyDescent="0.25">
      <c r="A26" s="29">
        <v>2</v>
      </c>
      <c r="B26" s="19" t="s">
        <v>33</v>
      </c>
      <c r="C26" s="9"/>
      <c r="D26" s="9"/>
      <c r="E26" s="9"/>
      <c r="F26" s="12">
        <v>0</v>
      </c>
      <c r="G26" s="7">
        <v>2652405.6</v>
      </c>
      <c r="H26" s="12">
        <v>0</v>
      </c>
      <c r="I26" s="12">
        <v>0</v>
      </c>
      <c r="J26" s="15"/>
      <c r="K26" s="15"/>
      <c r="L26" s="8" t="s">
        <v>37</v>
      </c>
    </row>
    <row r="27" spans="1:12" ht="63.75" customHeight="1" x14ac:dyDescent="0.25">
      <c r="A27" s="29">
        <v>3</v>
      </c>
      <c r="B27" s="19" t="s">
        <v>3</v>
      </c>
      <c r="C27" s="9"/>
      <c r="D27" s="9"/>
      <c r="E27" s="9"/>
      <c r="F27" s="12">
        <v>0</v>
      </c>
      <c r="G27" s="7">
        <v>6369555.9000000004</v>
      </c>
      <c r="H27" s="12">
        <v>0</v>
      </c>
      <c r="I27" s="12">
        <v>0</v>
      </c>
      <c r="J27" s="15"/>
      <c r="K27" s="15"/>
      <c r="L27" s="12" t="s">
        <v>11</v>
      </c>
    </row>
    <row r="28" spans="1:12" ht="63.75" customHeight="1" x14ac:dyDescent="0.3">
      <c r="A28" s="29">
        <v>4</v>
      </c>
      <c r="B28" s="23" t="s">
        <v>8</v>
      </c>
      <c r="C28" s="13"/>
      <c r="D28" s="13"/>
      <c r="E28" s="13"/>
      <c r="F28" s="12">
        <v>0</v>
      </c>
      <c r="G28" s="7">
        <v>14187495.560000001</v>
      </c>
      <c r="H28" s="12">
        <v>0</v>
      </c>
      <c r="I28" s="12">
        <v>0</v>
      </c>
      <c r="J28" s="15"/>
      <c r="K28" s="15"/>
      <c r="L28" s="12" t="s">
        <v>38</v>
      </c>
    </row>
    <row r="29" spans="1:12" ht="63.75" customHeight="1" x14ac:dyDescent="0.3">
      <c r="A29" s="29">
        <v>5</v>
      </c>
      <c r="B29" s="23" t="s">
        <v>34</v>
      </c>
      <c r="C29" s="13"/>
      <c r="D29" s="13"/>
      <c r="E29" s="13"/>
      <c r="F29" s="12">
        <v>0</v>
      </c>
      <c r="G29" s="7">
        <v>12218062</v>
      </c>
      <c r="H29" s="12">
        <v>0</v>
      </c>
      <c r="I29" s="12">
        <v>0</v>
      </c>
      <c r="J29" s="15"/>
      <c r="K29" s="17"/>
      <c r="L29" s="12" t="s">
        <v>79</v>
      </c>
    </row>
    <row r="30" spans="1:12" ht="48.75" customHeight="1" x14ac:dyDescent="0.3">
      <c r="A30" s="66">
        <v>6</v>
      </c>
      <c r="B30" s="63" t="s">
        <v>29</v>
      </c>
      <c r="C30" s="13"/>
      <c r="D30" s="13"/>
      <c r="E30" s="13"/>
      <c r="F30" s="12">
        <v>0</v>
      </c>
      <c r="G30" s="7">
        <v>4186632.31</v>
      </c>
      <c r="H30" s="12">
        <v>0</v>
      </c>
      <c r="I30" s="12">
        <v>0</v>
      </c>
      <c r="J30" s="15"/>
      <c r="K30" s="17"/>
      <c r="L30" s="12" t="s">
        <v>39</v>
      </c>
    </row>
    <row r="31" spans="1:12" ht="48.75" customHeight="1" x14ac:dyDescent="0.3">
      <c r="A31" s="67"/>
      <c r="B31" s="64"/>
      <c r="C31" s="13"/>
      <c r="D31" s="13"/>
      <c r="E31" s="13"/>
      <c r="F31" s="12">
        <v>0</v>
      </c>
      <c r="G31" s="7">
        <v>444736.7</v>
      </c>
      <c r="H31" s="12">
        <v>0</v>
      </c>
      <c r="I31" s="12">
        <v>0</v>
      </c>
      <c r="J31" s="15"/>
      <c r="K31" s="15"/>
      <c r="L31" s="12" t="s">
        <v>40</v>
      </c>
    </row>
    <row r="32" spans="1:12" ht="74.25" customHeight="1" x14ac:dyDescent="0.3">
      <c r="A32" s="67"/>
      <c r="B32" s="64"/>
      <c r="C32" s="13"/>
      <c r="D32" s="13"/>
      <c r="E32" s="13"/>
      <c r="F32" s="12">
        <v>0</v>
      </c>
      <c r="G32" s="7">
        <v>1302781.97</v>
      </c>
      <c r="H32" s="12">
        <v>0</v>
      </c>
      <c r="I32" s="12">
        <v>0</v>
      </c>
      <c r="J32" s="15"/>
      <c r="K32" s="15"/>
      <c r="L32" s="12" t="s">
        <v>41</v>
      </c>
    </row>
    <row r="33" spans="1:12" ht="54" customHeight="1" x14ac:dyDescent="0.25">
      <c r="A33" s="68"/>
      <c r="B33" s="65"/>
      <c r="C33" s="14"/>
      <c r="D33" s="14"/>
      <c r="E33" s="14"/>
      <c r="F33" s="12">
        <v>0</v>
      </c>
      <c r="G33" s="7">
        <v>5757589.2599999998</v>
      </c>
      <c r="H33" s="12">
        <v>0</v>
      </c>
      <c r="I33" s="12">
        <v>0</v>
      </c>
      <c r="J33" s="14"/>
      <c r="K33" s="14"/>
      <c r="L33" s="12" t="s">
        <v>20</v>
      </c>
    </row>
    <row r="34" spans="1:12" ht="69" customHeight="1" x14ac:dyDescent="0.25">
      <c r="A34" s="66">
        <v>7</v>
      </c>
      <c r="B34" s="63" t="s">
        <v>69</v>
      </c>
      <c r="C34" s="14"/>
      <c r="D34" s="14"/>
      <c r="E34" s="14"/>
      <c r="F34" s="12">
        <v>0</v>
      </c>
      <c r="G34" s="12">
        <v>1468523</v>
      </c>
      <c r="H34" s="12">
        <v>0</v>
      </c>
      <c r="I34" s="12">
        <v>0</v>
      </c>
      <c r="J34" s="14"/>
      <c r="K34" s="14"/>
      <c r="L34" s="12" t="s">
        <v>42</v>
      </c>
    </row>
    <row r="35" spans="1:12" ht="69" customHeight="1" x14ac:dyDescent="0.25">
      <c r="A35" s="67"/>
      <c r="B35" s="64"/>
      <c r="C35" s="14"/>
      <c r="D35" s="14"/>
      <c r="E35" s="14"/>
      <c r="F35" s="12">
        <v>0</v>
      </c>
      <c r="G35" s="12">
        <v>981789.88</v>
      </c>
      <c r="H35" s="12">
        <v>0</v>
      </c>
      <c r="I35" s="12">
        <v>0</v>
      </c>
      <c r="J35" s="14"/>
      <c r="K35" s="14"/>
      <c r="L35" s="12" t="s">
        <v>43</v>
      </c>
    </row>
    <row r="36" spans="1:12" ht="69" customHeight="1" x14ac:dyDescent="0.25">
      <c r="A36" s="67"/>
      <c r="B36" s="64"/>
      <c r="C36" s="14"/>
      <c r="D36" s="14"/>
      <c r="E36" s="14"/>
      <c r="F36" s="12">
        <v>0</v>
      </c>
      <c r="G36" s="12">
        <v>527030.6</v>
      </c>
      <c r="H36" s="12">
        <v>0</v>
      </c>
      <c r="I36" s="12">
        <v>0</v>
      </c>
      <c r="J36" s="14"/>
      <c r="K36" s="14"/>
      <c r="L36" s="12" t="s">
        <v>44</v>
      </c>
    </row>
    <row r="37" spans="1:12" ht="69" customHeight="1" x14ac:dyDescent="0.25">
      <c r="A37" s="68"/>
      <c r="B37" s="65"/>
      <c r="C37" s="14"/>
      <c r="D37" s="14"/>
      <c r="E37" s="14"/>
      <c r="F37" s="12">
        <v>0</v>
      </c>
      <c r="G37" s="12">
        <v>675551</v>
      </c>
      <c r="H37" s="12">
        <v>0</v>
      </c>
      <c r="I37" s="12">
        <v>0</v>
      </c>
      <c r="J37" s="14"/>
      <c r="K37" s="14"/>
      <c r="L37" s="12" t="s">
        <v>45</v>
      </c>
    </row>
    <row r="38" spans="1:12" ht="69" customHeight="1" x14ac:dyDescent="0.25">
      <c r="A38" s="66">
        <v>8</v>
      </c>
      <c r="B38" s="63" t="s">
        <v>46</v>
      </c>
      <c r="C38" s="14"/>
      <c r="D38" s="14"/>
      <c r="E38" s="14"/>
      <c r="F38" s="12">
        <v>0</v>
      </c>
      <c r="G38" s="32">
        <v>2570470</v>
      </c>
      <c r="H38" s="12">
        <v>0</v>
      </c>
      <c r="I38" s="12">
        <v>0</v>
      </c>
      <c r="J38" s="14"/>
      <c r="K38" s="14"/>
      <c r="L38" s="12" t="s">
        <v>47</v>
      </c>
    </row>
    <row r="39" spans="1:12" ht="69" customHeight="1" x14ac:dyDescent="0.3">
      <c r="A39" s="67"/>
      <c r="B39" s="64"/>
      <c r="C39" s="13"/>
      <c r="D39" s="13"/>
      <c r="E39" s="13"/>
      <c r="F39" s="12">
        <v>0</v>
      </c>
      <c r="G39" s="12">
        <v>2628630</v>
      </c>
      <c r="H39" s="12">
        <v>0</v>
      </c>
      <c r="I39" s="12">
        <v>0</v>
      </c>
      <c r="J39" s="15"/>
      <c r="K39" s="15"/>
      <c r="L39" s="12" t="s">
        <v>48</v>
      </c>
    </row>
    <row r="40" spans="1:12" ht="84.75" customHeight="1" x14ac:dyDescent="0.3">
      <c r="A40" s="67"/>
      <c r="B40" s="65"/>
      <c r="C40" s="13"/>
      <c r="D40" s="13"/>
      <c r="E40" s="13"/>
      <c r="F40" s="12">
        <v>0</v>
      </c>
      <c r="G40" s="12">
        <v>2271970</v>
      </c>
      <c r="H40" s="12">
        <v>0</v>
      </c>
      <c r="I40" s="12">
        <v>0</v>
      </c>
      <c r="J40" s="15"/>
      <c r="K40" s="15"/>
      <c r="L40" s="12" t="s">
        <v>49</v>
      </c>
    </row>
    <row r="41" spans="1:12" ht="57.75" customHeight="1" x14ac:dyDescent="0.3">
      <c r="A41" s="33">
        <v>9</v>
      </c>
      <c r="B41" s="34" t="s">
        <v>50</v>
      </c>
      <c r="C41" s="13"/>
      <c r="D41" s="13"/>
      <c r="E41" s="13"/>
      <c r="F41" s="12">
        <v>0</v>
      </c>
      <c r="G41" s="12">
        <v>1506270</v>
      </c>
      <c r="H41" s="12">
        <v>0</v>
      </c>
      <c r="I41" s="12">
        <v>0</v>
      </c>
      <c r="J41" s="15"/>
      <c r="K41" s="15"/>
      <c r="L41" s="12" t="s">
        <v>51</v>
      </c>
    </row>
    <row r="42" spans="1:12" ht="55.5" customHeight="1" x14ac:dyDescent="0.3">
      <c r="A42" s="62">
        <v>10</v>
      </c>
      <c r="B42" s="59" t="s">
        <v>59</v>
      </c>
      <c r="C42" s="13"/>
      <c r="D42" s="13"/>
      <c r="E42" s="13"/>
      <c r="F42" s="12">
        <v>0</v>
      </c>
      <c r="G42" s="12">
        <v>823095.27</v>
      </c>
      <c r="H42" s="12">
        <v>0</v>
      </c>
      <c r="I42" s="12">
        <v>0</v>
      </c>
      <c r="J42" s="15"/>
      <c r="K42" s="15"/>
      <c r="L42" s="12" t="s">
        <v>52</v>
      </c>
    </row>
    <row r="43" spans="1:12" ht="52.5" customHeight="1" x14ac:dyDescent="0.3">
      <c r="A43" s="62"/>
      <c r="B43" s="60"/>
      <c r="C43" s="13"/>
      <c r="D43" s="13"/>
      <c r="E43" s="13"/>
      <c r="F43" s="12">
        <v>0</v>
      </c>
      <c r="G43" s="12">
        <v>1000095</v>
      </c>
      <c r="H43" s="12">
        <v>0</v>
      </c>
      <c r="I43" s="12">
        <v>0</v>
      </c>
      <c r="J43" s="15"/>
      <c r="K43" s="15"/>
      <c r="L43" s="12" t="s">
        <v>53</v>
      </c>
    </row>
    <row r="44" spans="1:12" ht="50.25" customHeight="1" x14ac:dyDescent="0.3">
      <c r="A44" s="62"/>
      <c r="B44" s="61"/>
      <c r="C44" s="13"/>
      <c r="D44" s="13"/>
      <c r="E44" s="13"/>
      <c r="F44" s="12">
        <v>0</v>
      </c>
      <c r="G44" s="12">
        <v>2339235</v>
      </c>
      <c r="H44" s="12">
        <v>0</v>
      </c>
      <c r="I44" s="12">
        <v>0</v>
      </c>
      <c r="J44" s="15"/>
      <c r="K44" s="15"/>
      <c r="L44" s="12" t="s">
        <v>54</v>
      </c>
    </row>
    <row r="45" spans="1:12" ht="55.5" customHeight="1" x14ac:dyDescent="0.3">
      <c r="A45" s="69">
        <v>11</v>
      </c>
      <c r="B45" s="59" t="s">
        <v>55</v>
      </c>
      <c r="C45" s="13"/>
      <c r="D45" s="13"/>
      <c r="E45" s="13"/>
      <c r="F45" s="12">
        <v>0</v>
      </c>
      <c r="G45" s="12">
        <v>1521750.33</v>
      </c>
      <c r="H45" s="12">
        <v>0</v>
      </c>
      <c r="I45" s="12">
        <v>0</v>
      </c>
      <c r="J45" s="15"/>
      <c r="K45" s="15"/>
      <c r="L45" s="12" t="s">
        <v>56</v>
      </c>
    </row>
    <row r="46" spans="1:12" ht="52.5" customHeight="1" x14ac:dyDescent="0.3">
      <c r="A46" s="70"/>
      <c r="B46" s="60"/>
      <c r="C46" s="13"/>
      <c r="D46" s="13"/>
      <c r="E46" s="13"/>
      <c r="F46" s="12">
        <v>0</v>
      </c>
      <c r="G46" s="12">
        <v>1222120</v>
      </c>
      <c r="H46" s="12">
        <v>0</v>
      </c>
      <c r="I46" s="12">
        <v>0</v>
      </c>
      <c r="J46" s="15"/>
      <c r="K46" s="15"/>
      <c r="L46" s="12" t="s">
        <v>57</v>
      </c>
    </row>
    <row r="47" spans="1:12" ht="46.5" customHeight="1" x14ac:dyDescent="0.3">
      <c r="A47" s="71"/>
      <c r="B47" s="61"/>
      <c r="C47" s="13"/>
      <c r="D47" s="13"/>
      <c r="E47" s="13"/>
      <c r="F47" s="8">
        <v>0</v>
      </c>
      <c r="G47" s="8">
        <v>718280</v>
      </c>
      <c r="H47" s="8">
        <v>0</v>
      </c>
      <c r="I47" s="8">
        <v>0</v>
      </c>
      <c r="J47" s="15"/>
      <c r="K47" s="15"/>
      <c r="L47" s="8" t="s">
        <v>58</v>
      </c>
    </row>
    <row r="48" spans="1:12" ht="45" customHeight="1" x14ac:dyDescent="0.3">
      <c r="A48" s="69">
        <v>12</v>
      </c>
      <c r="B48" s="59" t="s">
        <v>60</v>
      </c>
      <c r="C48" s="13"/>
      <c r="D48" s="13"/>
      <c r="E48" s="13"/>
      <c r="F48" s="12">
        <v>0</v>
      </c>
      <c r="G48" s="12">
        <v>1558374.16</v>
      </c>
      <c r="H48" s="12">
        <v>0</v>
      </c>
      <c r="I48" s="12">
        <v>0</v>
      </c>
      <c r="J48" s="15"/>
      <c r="K48" s="15"/>
      <c r="L48" s="12" t="s">
        <v>61</v>
      </c>
    </row>
    <row r="49" spans="1:13" ht="48.75" customHeight="1" x14ac:dyDescent="0.3">
      <c r="A49" s="71"/>
      <c r="B49" s="61"/>
      <c r="C49" s="13"/>
      <c r="D49" s="13"/>
      <c r="E49" s="13"/>
      <c r="F49" s="12">
        <v>0</v>
      </c>
      <c r="G49" s="12">
        <v>1623378</v>
      </c>
      <c r="H49" s="12">
        <v>0</v>
      </c>
      <c r="I49" s="12">
        <v>0</v>
      </c>
      <c r="J49" s="15"/>
      <c r="K49" s="15"/>
      <c r="L49" s="12" t="s">
        <v>62</v>
      </c>
    </row>
    <row r="50" spans="1:13" ht="48.75" customHeight="1" x14ac:dyDescent="0.3">
      <c r="A50" s="75" t="s">
        <v>77</v>
      </c>
      <c r="B50" s="76"/>
      <c r="C50" s="52"/>
      <c r="D50" s="52"/>
      <c r="E50" s="52"/>
      <c r="F50" s="21">
        <f>F25+F26+F27+F28+F29</f>
        <v>0</v>
      </c>
      <c r="G50" s="21">
        <f>G25+G26+G27+G28+G29</f>
        <v>84416574.769999996</v>
      </c>
      <c r="H50" s="21">
        <f t="shared" ref="H50:I50" si="3">H25+H26+H27+H28+H29</f>
        <v>0</v>
      </c>
      <c r="I50" s="21">
        <f t="shared" si="3"/>
        <v>0</v>
      </c>
      <c r="J50" s="50"/>
      <c r="K50" s="50"/>
      <c r="L50" s="21"/>
    </row>
    <row r="51" spans="1:13" ht="48.75" customHeight="1" x14ac:dyDescent="0.3">
      <c r="A51" s="75" t="s">
        <v>71</v>
      </c>
      <c r="B51" s="76"/>
      <c r="C51" s="52"/>
      <c r="D51" s="52"/>
      <c r="E51" s="52"/>
      <c r="F51" s="21">
        <f>F30+F31+F32+F33+F34+F35+F36+F37+F38+F39+F40+F41+F42+F43+F44+F45+F46+F47+F48+F49</f>
        <v>0</v>
      </c>
      <c r="G51" s="21">
        <f>G30+G31+G32+G33+G34+G35+G36+G37+G38+G39+G40+G41+G42+G43+G44+G45+G46+G47+G48+G49</f>
        <v>35128302.480000004</v>
      </c>
      <c r="H51" s="21">
        <f t="shared" ref="H51:I51" si="4">H30+H31+H32+H33+H34+H35+H36+H37+H38+H39+H40+H41+H42+H43+H44+H45+H46+H47+H48+H49</f>
        <v>0</v>
      </c>
      <c r="I51" s="21">
        <f t="shared" si="4"/>
        <v>0</v>
      </c>
      <c r="J51" s="50"/>
      <c r="K51" s="50"/>
      <c r="L51" s="21"/>
    </row>
    <row r="52" spans="1:13" ht="132.75" customHeight="1" x14ac:dyDescent="0.25">
      <c r="A52" s="72" t="s">
        <v>63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</row>
    <row r="53" spans="1:13" ht="66.75" customHeight="1" x14ac:dyDescent="0.25">
      <c r="A53" s="33">
        <v>1</v>
      </c>
      <c r="B53" s="19" t="s">
        <v>33</v>
      </c>
      <c r="C53" s="14"/>
      <c r="D53" s="14"/>
      <c r="E53" s="14"/>
      <c r="F53" s="41">
        <v>0</v>
      </c>
      <c r="G53" s="7">
        <v>1836019</v>
      </c>
      <c r="H53" s="8">
        <v>0</v>
      </c>
      <c r="I53" s="8">
        <v>0</v>
      </c>
      <c r="J53" s="14"/>
      <c r="K53" s="24"/>
      <c r="L53" s="8" t="s">
        <v>66</v>
      </c>
    </row>
    <row r="54" spans="1:13" ht="63.75" customHeight="1" x14ac:dyDescent="0.25">
      <c r="A54" s="40">
        <v>2</v>
      </c>
      <c r="B54" s="19" t="s">
        <v>64</v>
      </c>
      <c r="C54" s="38"/>
      <c r="D54" s="38"/>
      <c r="E54" s="38"/>
      <c r="F54" s="7">
        <v>0</v>
      </c>
      <c r="G54" s="8">
        <v>5301310</v>
      </c>
      <c r="H54" s="8">
        <v>0</v>
      </c>
      <c r="I54" s="12">
        <v>0</v>
      </c>
      <c r="J54" s="37"/>
      <c r="K54" s="39"/>
      <c r="L54" s="12" t="s">
        <v>67</v>
      </c>
    </row>
    <row r="55" spans="1:13" ht="56.25" customHeight="1" x14ac:dyDescent="0.25">
      <c r="A55" s="35">
        <v>3</v>
      </c>
      <c r="B55" s="36" t="s">
        <v>65</v>
      </c>
      <c r="C55" s="42"/>
      <c r="D55" s="42"/>
      <c r="E55" s="42"/>
      <c r="F55" s="8">
        <v>0</v>
      </c>
      <c r="G55" s="8">
        <v>12718680</v>
      </c>
      <c r="H55" s="8">
        <v>0</v>
      </c>
      <c r="I55" s="8">
        <v>0</v>
      </c>
      <c r="J55" s="37"/>
      <c r="K55" s="43"/>
      <c r="L55" s="8" t="s">
        <v>67</v>
      </c>
    </row>
    <row r="56" spans="1:13" ht="56.25" customHeight="1" x14ac:dyDescent="0.25">
      <c r="A56" s="33">
        <v>4</v>
      </c>
      <c r="B56" s="18" t="s">
        <v>69</v>
      </c>
      <c r="C56" s="14"/>
      <c r="D56" s="14"/>
      <c r="E56" s="14"/>
      <c r="F56" s="7">
        <v>0</v>
      </c>
      <c r="G56" s="7">
        <v>7981854</v>
      </c>
      <c r="H56" s="7">
        <v>0</v>
      </c>
      <c r="I56" s="7">
        <v>0</v>
      </c>
      <c r="J56" s="14"/>
      <c r="K56" s="14"/>
      <c r="L56" s="8" t="s">
        <v>67</v>
      </c>
    </row>
    <row r="57" spans="1:13" ht="56.25" customHeight="1" x14ac:dyDescent="0.25">
      <c r="A57" s="75" t="s">
        <v>77</v>
      </c>
      <c r="B57" s="76"/>
      <c r="C57" s="54"/>
      <c r="D57" s="54"/>
      <c r="E57" s="54"/>
      <c r="F57" s="20">
        <f>F53+F54</f>
        <v>0</v>
      </c>
      <c r="G57" s="20">
        <f>G53+G54</f>
        <v>7137329</v>
      </c>
      <c r="H57" s="20">
        <f t="shared" ref="H57:I57" si="5">H53+H54</f>
        <v>0</v>
      </c>
      <c r="I57" s="20">
        <f t="shared" si="5"/>
        <v>0</v>
      </c>
      <c r="J57" s="54"/>
      <c r="K57" s="54"/>
      <c r="L57" s="21"/>
    </row>
    <row r="58" spans="1:13" ht="56.25" customHeight="1" x14ac:dyDescent="0.25">
      <c r="A58" s="75" t="s">
        <v>71</v>
      </c>
      <c r="B58" s="76"/>
      <c r="C58" s="54"/>
      <c r="D58" s="54"/>
      <c r="E58" s="54"/>
      <c r="F58" s="20">
        <f>F55+F56</f>
        <v>0</v>
      </c>
      <c r="G58" s="20">
        <f>G55+G56</f>
        <v>20700534</v>
      </c>
      <c r="H58" s="20">
        <f t="shared" ref="H58:I58" si="6">H55+H56</f>
        <v>0</v>
      </c>
      <c r="I58" s="20">
        <f t="shared" si="6"/>
        <v>0</v>
      </c>
      <c r="J58" s="54"/>
      <c r="K58" s="54"/>
      <c r="L58" s="21"/>
      <c r="M58" s="4"/>
    </row>
    <row r="59" spans="1:13" ht="96" customHeight="1" x14ac:dyDescent="0.25">
      <c r="A59" s="72" t="s">
        <v>68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4"/>
    </row>
    <row r="60" spans="1:13" ht="56.25" customHeight="1" x14ac:dyDescent="0.25">
      <c r="A60" s="33">
        <v>1</v>
      </c>
      <c r="B60" s="34" t="s">
        <v>55</v>
      </c>
      <c r="C60" s="14"/>
      <c r="D60" s="14"/>
      <c r="E60" s="14"/>
      <c r="F60" s="7">
        <v>0</v>
      </c>
      <c r="G60" s="7">
        <v>1006330</v>
      </c>
      <c r="H60" s="7">
        <v>0</v>
      </c>
      <c r="I60" s="7">
        <v>0</v>
      </c>
      <c r="J60" s="14"/>
      <c r="K60" s="14"/>
      <c r="L60" s="12" t="s">
        <v>70</v>
      </c>
    </row>
    <row r="61" spans="1:13" ht="56.25" customHeight="1" x14ac:dyDescent="0.25">
      <c r="A61" s="75" t="s">
        <v>77</v>
      </c>
      <c r="B61" s="76"/>
      <c r="C61" s="53"/>
      <c r="D61" s="53"/>
      <c r="E61" s="53"/>
      <c r="F61" s="20">
        <v>0</v>
      </c>
      <c r="G61" s="20">
        <v>0</v>
      </c>
      <c r="H61" s="20">
        <v>0</v>
      </c>
      <c r="I61" s="20">
        <v>0</v>
      </c>
      <c r="J61" s="53"/>
      <c r="K61" s="53"/>
      <c r="L61" s="53"/>
    </row>
    <row r="62" spans="1:13" ht="56.25" customHeight="1" x14ac:dyDescent="0.25">
      <c r="A62" s="75" t="s">
        <v>71</v>
      </c>
      <c r="B62" s="76"/>
      <c r="C62" s="53"/>
      <c r="D62" s="53"/>
      <c r="E62" s="53"/>
      <c r="F62" s="20">
        <f>F60</f>
        <v>0</v>
      </c>
      <c r="G62" s="20">
        <f>G60</f>
        <v>1006330</v>
      </c>
      <c r="H62" s="20">
        <f t="shared" ref="H62:I62" si="7">H60</f>
        <v>0</v>
      </c>
      <c r="I62" s="20">
        <f t="shared" si="7"/>
        <v>0</v>
      </c>
      <c r="J62" s="53"/>
      <c r="K62" s="53"/>
      <c r="L62" s="53"/>
    </row>
    <row r="63" spans="1:13" ht="65.25" customHeight="1" x14ac:dyDescent="0.35">
      <c r="A63" s="77" t="s">
        <v>78</v>
      </c>
      <c r="B63" s="77"/>
      <c r="C63" s="44"/>
      <c r="D63" s="44"/>
      <c r="E63" s="44"/>
      <c r="F63" s="45">
        <f>F12+F17+F22+F50+F57+F61</f>
        <v>121966989.84999999</v>
      </c>
      <c r="G63" s="45">
        <f>G12+G17+G22+G50+G57+G61</f>
        <v>511283645.39999998</v>
      </c>
      <c r="H63" s="45">
        <f t="shared" ref="H63:I63" si="8">H12+H17+H22+H50+H57+H61</f>
        <v>304247695.14999998</v>
      </c>
      <c r="I63" s="45">
        <f t="shared" si="8"/>
        <v>149802675</v>
      </c>
      <c r="J63" s="46"/>
      <c r="K63" s="47" t="e">
        <f>K4+#REF!+#REF!+#REF!+#REF!+#REF!+#REF!+#REF!+K20+#REF!+K25+#REF!+K28+K29+K31+#REF!+#REF!+#REF!+K39</f>
        <v>#REF!</v>
      </c>
      <c r="L63" s="47"/>
    </row>
    <row r="64" spans="1:13" ht="65.25" customHeight="1" x14ac:dyDescent="0.35">
      <c r="A64" s="77" t="s">
        <v>72</v>
      </c>
      <c r="B64" s="77"/>
      <c r="C64" s="44"/>
      <c r="D64" s="44"/>
      <c r="E64" s="44"/>
      <c r="F64" s="45">
        <f>F13+F23+F18+ F51+F62+F58</f>
        <v>0</v>
      </c>
      <c r="G64" s="45">
        <f>G13+G23+G18+ G51+G62+G58</f>
        <v>95095678.439999998</v>
      </c>
      <c r="H64" s="45">
        <f t="shared" ref="H64:I64" si="9">H13+H23+H18+ H51+H62+H58</f>
        <v>0</v>
      </c>
      <c r="I64" s="45">
        <f t="shared" si="9"/>
        <v>0</v>
      </c>
      <c r="J64" s="46"/>
      <c r="K64" s="47"/>
      <c r="L64" s="47"/>
    </row>
    <row r="67" ht="30" customHeight="1" x14ac:dyDescent="0.25"/>
  </sheetData>
  <mergeCells count="33">
    <mergeCell ref="A1:L1"/>
    <mergeCell ref="A3:L3"/>
    <mergeCell ref="A24:L24"/>
    <mergeCell ref="A12:B12"/>
    <mergeCell ref="A22:B22"/>
    <mergeCell ref="A13:B13"/>
    <mergeCell ref="A23:B23"/>
    <mergeCell ref="A18:B18"/>
    <mergeCell ref="A17:B17"/>
    <mergeCell ref="A14:L14"/>
    <mergeCell ref="B6:L6"/>
    <mergeCell ref="A63:B63"/>
    <mergeCell ref="A64:B64"/>
    <mergeCell ref="A57:B57"/>
    <mergeCell ref="A58:B58"/>
    <mergeCell ref="A61:B61"/>
    <mergeCell ref="A62:B62"/>
    <mergeCell ref="A59:L59"/>
    <mergeCell ref="A48:A49"/>
    <mergeCell ref="B48:B49"/>
    <mergeCell ref="A52:L52"/>
    <mergeCell ref="A50:B50"/>
    <mergeCell ref="A51:B51"/>
    <mergeCell ref="B42:B44"/>
    <mergeCell ref="A42:A44"/>
    <mergeCell ref="B30:B33"/>
    <mergeCell ref="A30:A33"/>
    <mergeCell ref="A45:A47"/>
    <mergeCell ref="B45:B47"/>
    <mergeCell ref="A34:A37"/>
    <mergeCell ref="B34:B37"/>
    <mergeCell ref="B38:B40"/>
    <mergeCell ref="A38:A40"/>
  </mergeCells>
  <pageMargins left="0.19685039370078741" right="0.19685039370078741" top="7.874015748031496E-2" bottom="7.874015748031496E-2" header="0.31496062992125984" footer="0.31496062992125984"/>
  <pageSetup paperSize="9" scale="52" fitToHeight="0" orientation="landscape" r:id="rId1"/>
  <rowBreaks count="3" manualBreakCount="3">
    <brk id="18" max="11" man="1"/>
    <brk id="37" max="11" man="1"/>
    <brk id="51" max="11" man="1"/>
  </rowBreaks>
  <ignoredErrors>
    <ignoredError sqref="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МТБ</vt:lpstr>
      <vt:lpstr>МТБ!Область_печати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Рыжова Наталья Борисовна</cp:lastModifiedBy>
  <cp:lastPrinted>2024-02-26T11:20:46Z</cp:lastPrinted>
  <dcterms:created xsi:type="dcterms:W3CDTF">2021-07-05T16:48:25Z</dcterms:created>
  <dcterms:modified xsi:type="dcterms:W3CDTF">2024-02-27T06:54:32Z</dcterms:modified>
</cp:coreProperties>
</file>